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410" yWindow="-15" windowWidth="7125" windowHeight="81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Sheet1!$A$1:$E$42</definedName>
  </definedNames>
  <calcPr calcId="125725"/>
</workbook>
</file>

<file path=xl/calcChain.xml><?xml version="1.0" encoding="utf-8"?>
<calcChain xmlns="http://schemas.openxmlformats.org/spreadsheetml/2006/main">
  <c r="B39" i="1"/>
  <c r="B42" s="1"/>
  <c r="B19"/>
  <c r="B23" s="1"/>
  <c r="B10"/>
  <c r="B33" s="1"/>
  <c r="B9"/>
  <c r="D16"/>
  <c r="D39"/>
  <c r="D42" s="1"/>
  <c r="D35"/>
  <c r="D30"/>
  <c r="D23"/>
  <c r="D12"/>
  <c r="B30"/>
  <c r="B12" l="1"/>
  <c r="B25" s="1"/>
  <c r="B34" s="1"/>
  <c r="B35" s="1"/>
  <c r="D25"/>
</calcChain>
</file>

<file path=xl/sharedStrings.xml><?xml version="1.0" encoding="utf-8"?>
<sst xmlns="http://schemas.openxmlformats.org/spreadsheetml/2006/main" count="28" uniqueCount="22">
  <si>
    <t>METHODIST PEACE FELLOWSHIP</t>
  </si>
  <si>
    <t>£</t>
  </si>
  <si>
    <t>Income</t>
  </si>
  <si>
    <t>Donations</t>
  </si>
  <si>
    <t>Expenditure</t>
  </si>
  <si>
    <t>Website</t>
  </si>
  <si>
    <t>Net inflow/(outflow) of funds</t>
  </si>
  <si>
    <t>Funds at 1 January:</t>
  </si>
  <si>
    <t>RJ Barker Fund</t>
  </si>
  <si>
    <t>General fund</t>
  </si>
  <si>
    <t>REPRESENTED BY:</t>
  </si>
  <si>
    <t>Bank current account</t>
  </si>
  <si>
    <t>CFB Deposit Fund</t>
  </si>
  <si>
    <t>Deposit interest (RJ Barker Fund)</t>
  </si>
  <si>
    <t>-</t>
  </si>
  <si>
    <t>Methodist Conference stall</t>
  </si>
  <si>
    <t>Expenses of Exec meetings</t>
  </si>
  <si>
    <t>Pens &amp; bookmarks for publicity</t>
  </si>
  <si>
    <t>Funds at 31 December:</t>
  </si>
  <si>
    <t>ACCOUNTS FOR THE YEAR ENDED 31 DECEMBER 2024</t>
  </si>
  <si>
    <t>Banner</t>
  </si>
  <si>
    <t>Postage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</si>
</sst>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0" fillId="0" borderId="1" xfId="0" applyNumberFormat="1" applyBorder="1"/>
    <xf numFmtId="4" fontId="1" fillId="0" borderId="0" xfId="0" applyNumberFormat="1" applyFont="1"/>
    <xf numFmtId="4" fontId="0" fillId="0" borderId="2" xfId="0" applyNumberFormat="1" applyBorder="1"/>
    <xf numFmtId="4" fontId="0" fillId="0" borderId="3" xfId="0" applyNumberFormat="1" applyBorder="1"/>
    <xf numFmtId="4" fontId="1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164" fontId="1" fillId="0" borderId="0" xfId="0" applyNumberFormat="1" applyFont="1"/>
    <xf numFmtId="4" fontId="0" fillId="0" borderId="2" xfId="0" applyNumberFormat="1" applyFill="1" applyBorder="1"/>
    <xf numFmtId="4" fontId="0" fillId="0" borderId="3" xfId="0" applyNumberFormat="1" applyFill="1" applyBorder="1"/>
    <xf numFmtId="4" fontId="0" fillId="0" borderId="0" xfId="0" applyNumberFormat="1" applyFill="1"/>
    <xf numFmtId="4" fontId="0" fillId="0" borderId="0" xfId="0" applyNumberFormat="1" applyFill="1" applyAlignment="1">
      <alignment horizontal="center"/>
    </xf>
    <xf numFmtId="17" fontId="1" fillId="0" borderId="0" xfId="0" applyNumberFormat="1" applyFont="1"/>
    <xf numFmtId="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tabSelected="1" topLeftCell="A19" workbookViewId="0">
      <selection activeCell="B20" sqref="B20"/>
    </sheetView>
  </sheetViews>
  <sheetFormatPr defaultRowHeight="15"/>
  <cols>
    <col min="1" max="1" width="33.7109375" customWidth="1"/>
    <col min="2" max="2" width="9.28515625" bestFit="1" customWidth="1"/>
    <col min="3" max="3" width="4.28515625" customWidth="1"/>
    <col min="4" max="4" width="9.5703125" bestFit="1" customWidth="1"/>
  </cols>
  <sheetData>
    <row r="1" spans="1:4">
      <c r="A1" s="3" t="s">
        <v>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3" t="s">
        <v>19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8">
        <v>45627</v>
      </c>
      <c r="C5" s="1"/>
      <c r="D5" s="18">
        <v>45261</v>
      </c>
    </row>
    <row r="6" spans="1:4">
      <c r="A6" s="1"/>
      <c r="B6" s="2" t="s">
        <v>1</v>
      </c>
      <c r="C6" s="2"/>
      <c r="D6" s="2" t="s">
        <v>1</v>
      </c>
    </row>
    <row r="7" spans="1:4">
      <c r="A7" s="4" t="s">
        <v>2</v>
      </c>
    </row>
    <row r="8" spans="1:4">
      <c r="B8" s="5"/>
      <c r="C8" s="5"/>
      <c r="D8" s="5"/>
    </row>
    <row r="9" spans="1:4">
      <c r="A9" t="s">
        <v>3</v>
      </c>
      <c r="B9" s="16">
        <f>10+76+440</f>
        <v>526</v>
      </c>
      <c r="C9" s="5"/>
      <c r="D9" s="16">
        <v>10</v>
      </c>
    </row>
    <row r="10" spans="1:4">
      <c r="A10" t="s">
        <v>13</v>
      </c>
      <c r="B10" s="16">
        <f>51.4+47.67+301.44+47.81+48.46+46.09+47.59</f>
        <v>590.46</v>
      </c>
      <c r="C10" s="5"/>
      <c r="D10" s="16">
        <v>494.98</v>
      </c>
    </row>
    <row r="11" spans="1:4">
      <c r="B11" s="5"/>
      <c r="C11" s="5"/>
      <c r="D11" s="5"/>
    </row>
    <row r="12" spans="1:4" ht="15.75" thickBot="1">
      <c r="B12" s="6">
        <f>SUM(B8:B10)</f>
        <v>1116.46</v>
      </c>
      <c r="C12" s="5"/>
      <c r="D12" s="6">
        <f>SUM(D8:D10)</f>
        <v>504.98</v>
      </c>
    </row>
    <row r="13" spans="1:4" ht="15.75" thickTop="1">
      <c r="B13" s="5"/>
      <c r="C13" s="5"/>
      <c r="D13" s="5"/>
    </row>
    <row r="14" spans="1:4">
      <c r="A14" s="4" t="s">
        <v>4</v>
      </c>
      <c r="B14" s="5"/>
      <c r="C14" s="5"/>
      <c r="D14" s="5"/>
    </row>
    <row r="15" spans="1:4">
      <c r="B15" s="5"/>
      <c r="C15" s="5"/>
      <c r="D15" s="5"/>
    </row>
    <row r="16" spans="1:4">
      <c r="A16" t="s">
        <v>16</v>
      </c>
      <c r="B16" s="11" t="s">
        <v>14</v>
      </c>
      <c r="C16" s="5"/>
      <c r="D16" s="12">
        <f>13.45+34+67.69+47.45+70</f>
        <v>232.59</v>
      </c>
    </row>
    <row r="17" spans="1:4">
      <c r="A17" t="s">
        <v>17</v>
      </c>
      <c r="B17" s="11" t="s">
        <v>14</v>
      </c>
      <c r="D17" s="12">
        <v>363.88</v>
      </c>
    </row>
    <row r="18" spans="1:4">
      <c r="A18" t="s">
        <v>20</v>
      </c>
      <c r="B18" s="12">
        <v>511.2</v>
      </c>
      <c r="D18" s="11" t="s">
        <v>14</v>
      </c>
    </row>
    <row r="19" spans="1:4">
      <c r="A19" t="s">
        <v>5</v>
      </c>
      <c r="B19" s="16">
        <f>154.56+100.64</f>
        <v>255.2</v>
      </c>
      <c r="C19" s="5"/>
      <c r="D19" s="19">
        <v>85.04</v>
      </c>
    </row>
    <row r="20" spans="1:4">
      <c r="A20" t="s">
        <v>21</v>
      </c>
      <c r="B20" s="19">
        <v>128.34</v>
      </c>
      <c r="C20" s="5"/>
      <c r="D20" s="17" t="s">
        <v>14</v>
      </c>
    </row>
    <row r="21" spans="1:4">
      <c r="A21" t="s">
        <v>15</v>
      </c>
      <c r="B21" s="12"/>
      <c r="C21" s="5"/>
      <c r="D21" s="12">
        <v>300</v>
      </c>
    </row>
    <row r="22" spans="1:4">
      <c r="B22" s="5"/>
      <c r="C22" s="5"/>
      <c r="D22" s="5"/>
    </row>
    <row r="23" spans="1:4" ht="15.75" thickBot="1">
      <c r="B23" s="6">
        <f>SUM(B15:B21)</f>
        <v>894.74</v>
      </c>
      <c r="C23" s="5"/>
      <c r="D23" s="6">
        <f>SUM(D15:D21)</f>
        <v>981.51</v>
      </c>
    </row>
    <row r="24" spans="1:4" ht="15.75" thickTop="1">
      <c r="B24" s="5"/>
      <c r="C24" s="5"/>
      <c r="D24" s="5"/>
    </row>
    <row r="25" spans="1:4">
      <c r="A25" s="1" t="s">
        <v>6</v>
      </c>
      <c r="B25" s="13">
        <f>B12-B23</f>
        <v>221.72000000000003</v>
      </c>
      <c r="C25" s="13"/>
      <c r="D25" s="13">
        <f>D12-D23</f>
        <v>-476.53</v>
      </c>
    </row>
    <row r="26" spans="1:4">
      <c r="B26" s="5"/>
      <c r="C26" s="5"/>
      <c r="D26" s="5"/>
    </row>
    <row r="27" spans="1:4">
      <c r="A27" t="s">
        <v>7</v>
      </c>
      <c r="B27" s="5"/>
      <c r="C27" s="5"/>
      <c r="D27" s="5"/>
    </row>
    <row r="28" spans="1:4">
      <c r="A28" t="s">
        <v>8</v>
      </c>
      <c r="B28" s="8">
        <v>9951.98</v>
      </c>
      <c r="C28" s="5"/>
      <c r="D28" s="8">
        <v>9457</v>
      </c>
    </row>
    <row r="29" spans="1:4">
      <c r="A29" t="s">
        <v>9</v>
      </c>
      <c r="B29" s="9">
        <v>3482.5000000000005</v>
      </c>
      <c r="C29" s="5"/>
      <c r="D29" s="9">
        <v>4454.01</v>
      </c>
    </row>
    <row r="30" spans="1:4">
      <c r="B30" s="7">
        <f>SUM(B28:B29)</f>
        <v>13434.48</v>
      </c>
      <c r="C30" s="5"/>
      <c r="D30" s="7">
        <f>SUM(D28:D29)</f>
        <v>13911.01</v>
      </c>
    </row>
    <row r="31" spans="1:4">
      <c r="B31" s="5"/>
      <c r="C31" s="5"/>
      <c r="D31" s="5"/>
    </row>
    <row r="32" spans="1:4">
      <c r="A32" t="s">
        <v>18</v>
      </c>
      <c r="B32" s="5"/>
      <c r="C32" s="5"/>
      <c r="D32" s="5"/>
    </row>
    <row r="33" spans="1:4">
      <c r="A33" t="s">
        <v>8</v>
      </c>
      <c r="B33" s="14">
        <f>B28+B10</f>
        <v>10542.439999999999</v>
      </c>
      <c r="C33" s="5"/>
      <c r="D33" s="8">
        <v>9951.98</v>
      </c>
    </row>
    <row r="34" spans="1:4">
      <c r="A34" t="s">
        <v>9</v>
      </c>
      <c r="B34" s="15">
        <f>B29+B25-B10</f>
        <v>3113.76</v>
      </c>
      <c r="C34" s="5"/>
      <c r="D34" s="9">
        <v>3482.5000000000005</v>
      </c>
    </row>
    <row r="35" spans="1:4" ht="15.75" thickBot="1">
      <c r="B35" s="10">
        <f>SUM(B33:B34)</f>
        <v>13656.199999999999</v>
      </c>
      <c r="C35" s="5"/>
      <c r="D35" s="10">
        <f>SUM(D33:D34)</f>
        <v>13434.48</v>
      </c>
    </row>
    <row r="36" spans="1:4" ht="15.75" thickTop="1">
      <c r="B36" s="5"/>
      <c r="C36" s="5"/>
      <c r="D36" s="5"/>
    </row>
    <row r="37" spans="1:4">
      <c r="A37" s="1" t="s">
        <v>10</v>
      </c>
      <c r="B37" s="5"/>
      <c r="C37" s="5"/>
      <c r="D37" s="5"/>
    </row>
    <row r="38" spans="1:4">
      <c r="B38" s="5"/>
      <c r="C38" s="5"/>
      <c r="D38" s="5"/>
    </row>
    <row r="39" spans="1:4">
      <c r="A39" t="s">
        <v>11</v>
      </c>
      <c r="B39" s="16">
        <f>1580.25-100</f>
        <v>1480.25</v>
      </c>
      <c r="C39" s="5"/>
      <c r="D39" s="16">
        <f>2004.03-85.04-70</f>
        <v>1848.99</v>
      </c>
    </row>
    <row r="40" spans="1:4">
      <c r="A40" t="s">
        <v>12</v>
      </c>
      <c r="B40" s="16">
        <v>12175.95</v>
      </c>
      <c r="C40" s="5"/>
      <c r="D40" s="16">
        <v>11585.49</v>
      </c>
    </row>
    <row r="41" spans="1:4">
      <c r="B41" s="5"/>
      <c r="C41" s="5"/>
      <c r="D41" s="5"/>
    </row>
    <row r="42" spans="1:4" ht="15.75" thickBot="1">
      <c r="B42" s="10">
        <f>SUM(B39:B41)</f>
        <v>13656.2</v>
      </c>
      <c r="C42" s="5"/>
      <c r="D42" s="10">
        <f>SUM(D39:D41)</f>
        <v>13434.48</v>
      </c>
    </row>
    <row r="43" spans="1:4" ht="15.75" thickTop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2023-10-11T14:19:39Z</cp:lastPrinted>
  <dcterms:created xsi:type="dcterms:W3CDTF">2021-05-03T13:07:16Z</dcterms:created>
  <dcterms:modified xsi:type="dcterms:W3CDTF">2025-03-14T12:03:12Z</dcterms:modified>
</cp:coreProperties>
</file>